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1\AreaTrasparenza\Amministrazione Trasparente_SitoASIA\Amm.Trasparente_2019\4. Personale\"/>
    </mc:Choice>
  </mc:AlternateContent>
  <xr:revisionPtr revIDLastSave="0" documentId="13_ncr:1_{35683BF9-490F-4AC8-9B2C-2AE209F67D49}" xr6:coauthVersionLast="41" xr6:coauthVersionMax="41" xr10:uidLastSave="{00000000-0000-0000-0000-000000000000}"/>
  <bookViews>
    <workbookView xWindow="-108" yWindow="-108" windowWidth="23256" windowHeight="12600" xr2:uid="{00000000-000D-0000-FFFF-FFFF00000000}"/>
  </bookViews>
  <sheets>
    <sheet name="Anno 2018 - TD" sheetId="3" r:id="rId1"/>
  </sheets>
  <definedNames>
    <definedName name="_xlnm.Print_Area" localSheetId="0">'Anno 2018 - TD'!$A$1:$J$24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3" l="1"/>
  <c r="F22" i="3"/>
  <c r="F21" i="3"/>
  <c r="F20" i="3"/>
  <c r="E20" i="3"/>
  <c r="F19" i="3"/>
  <c r="E19" i="3"/>
  <c r="F18" i="3"/>
  <c r="F17" i="3"/>
  <c r="F16" i="3"/>
  <c r="E16" i="3"/>
  <c r="F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I24" i="3" l="1"/>
  <c r="G24" i="3" l="1"/>
  <c r="F24" i="3"/>
  <c r="E24" i="3"/>
</calcChain>
</file>

<file path=xl/sharedStrings.xml><?xml version="1.0" encoding="utf-8"?>
<sst xmlns="http://schemas.openxmlformats.org/spreadsheetml/2006/main" count="87" uniqueCount="44">
  <si>
    <t>DATI RELATIVI AL PERSONALE A TEMPO NON INDETERMINATO</t>
  </si>
  <si>
    <t>nominativo</t>
  </si>
  <si>
    <t>tipologia e durata contratto</t>
  </si>
  <si>
    <t>qualifica e livello</t>
  </si>
  <si>
    <t>area professionale</t>
  </si>
  <si>
    <t>costo retribuzione</t>
  </si>
  <si>
    <t xml:space="preserve">contributi azienda </t>
  </si>
  <si>
    <t>TFR</t>
  </si>
  <si>
    <t>operaio liv. 3B</t>
  </si>
  <si>
    <t>CONDUZIONE / RACCOLTA</t>
  </si>
  <si>
    <t>operaio liv. 2B</t>
  </si>
  <si>
    <t>RACCOLTA</t>
  </si>
  <si>
    <t>Costo totale annuo personale a tempo non indeterminato</t>
  </si>
  <si>
    <t>operaio liv. 4B</t>
  </si>
  <si>
    <t>Dantone Filippi Marco</t>
  </si>
  <si>
    <t>Villotti Enzo</t>
  </si>
  <si>
    <t>Dallabetta Mauro</t>
  </si>
  <si>
    <t>GG        LAV</t>
  </si>
  <si>
    <t>Mittempergher Diego</t>
  </si>
  <si>
    <t>PERSONALE A TEMPO NON INDETERMINATO - ANNO 2018</t>
  </si>
  <si>
    <t>TD - 01/01_06/04/2018</t>
  </si>
  <si>
    <t>TD per sost. - 01/01_27/03/2018</t>
  </si>
  <si>
    <t>Pichler Tiziano</t>
  </si>
  <si>
    <t>TD - 08/02_30/04/2018</t>
  </si>
  <si>
    <t>TD - 22/01_13/07/2018</t>
  </si>
  <si>
    <t>TD - 14/05_14/09/2018</t>
  </si>
  <si>
    <t>TD - 04/06_14/09/2018</t>
  </si>
  <si>
    <t>Pasquali Gabriele</t>
  </si>
  <si>
    <t>TD - 09/07_31/07/2018</t>
  </si>
  <si>
    <t>TD - 04/06_26/10/2018</t>
  </si>
  <si>
    <t>TD per sost. - 20/09_06/10/2018</t>
  </si>
  <si>
    <t>Moser Andrea (junior)</t>
  </si>
  <si>
    <t>TD - 11/06_31/12/2018      (+2019)</t>
  </si>
  <si>
    <t>TD - 25/10_31/12/2018      (+2019)</t>
  </si>
  <si>
    <t>TD per sost. - 01/10_17/11/2018</t>
  </si>
  <si>
    <t>Arnoldi Alan</t>
  </si>
  <si>
    <t>Mazzocchi Eddy</t>
  </si>
  <si>
    <t>TD stag. - 27/12_31/12/2018</t>
  </si>
  <si>
    <t>TD stag. - 17/12_31/12/2018</t>
  </si>
  <si>
    <t>Rizzoli Giuliano</t>
  </si>
  <si>
    <t>TD - 01/10_31-12/2018      (+2019+trasf.)</t>
  </si>
  <si>
    <t>TD stag. - 17/12_31/12/2018    (+2019)</t>
  </si>
  <si>
    <t>TD per sost. - 18/12_31/12/2018  (+2019)</t>
  </si>
  <si>
    <t>TD per sost. - 20/12_31/12/2018  (+2019)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</si>
</sst>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4" fontId="2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workbookViewId="0">
      <selection activeCell="L22" sqref="L22"/>
    </sheetView>
  </sheetViews>
  <sheetFormatPr defaultColWidth="9.109375" defaultRowHeight="14.4" x14ac:dyDescent="0.3"/>
  <cols>
    <col min="1" max="1" width="20.44140625" style="3" customWidth="1"/>
    <col min="2" max="2" width="35.5546875" style="3" bestFit="1" customWidth="1"/>
    <col min="3" max="3" width="16.33203125" style="3" bestFit="1" customWidth="1"/>
    <col min="4" max="4" width="26.5546875" style="3" bestFit="1" customWidth="1"/>
    <col min="5" max="7" width="11.6640625" style="4" customWidth="1"/>
    <col min="8" max="8" width="9.5546875" style="3" bestFit="1" customWidth="1"/>
    <col min="9" max="9" width="9.109375" style="3"/>
    <col min="10" max="10" width="21.109375" style="3" bestFit="1" customWidth="1"/>
    <col min="11" max="16384" width="9.109375" style="3"/>
  </cols>
  <sheetData>
    <row r="1" spans="1:11" ht="16.95" customHeight="1" x14ac:dyDescent="0.25">
      <c r="A1" s="1" t="s">
        <v>0</v>
      </c>
      <c r="B1" s="2"/>
      <c r="C1" s="2"/>
    </row>
    <row r="2" spans="1:11" ht="16.95" customHeight="1" x14ac:dyDescent="0.25"/>
    <row r="3" spans="1:11" ht="16.95" customHeight="1" x14ac:dyDescent="0.25">
      <c r="A3" s="5" t="s">
        <v>19</v>
      </c>
      <c r="B3" s="5"/>
      <c r="C3" s="6"/>
      <c r="D3" s="6"/>
    </row>
    <row r="4" spans="1:11" ht="45" x14ac:dyDescent="0.25">
      <c r="A4" s="7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4"/>
      <c r="I4" s="14" t="s">
        <v>17</v>
      </c>
    </row>
    <row r="5" spans="1:11" ht="15" x14ac:dyDescent="0.25">
      <c r="A5" s="9" t="s">
        <v>18</v>
      </c>
      <c r="B5" s="9" t="s">
        <v>20</v>
      </c>
      <c r="C5" s="9" t="s">
        <v>8</v>
      </c>
      <c r="D5" s="9" t="s">
        <v>9</v>
      </c>
      <c r="E5" s="10">
        <f>6663.8+898.78</f>
        <v>7562.58</v>
      </c>
      <c r="F5" s="10">
        <f>800.81+1816.89+263.63</f>
        <v>2881.33</v>
      </c>
      <c r="G5" s="10">
        <v>429.23</v>
      </c>
      <c r="H5" s="17"/>
      <c r="I5" s="4">
        <v>80</v>
      </c>
      <c r="J5" s="4"/>
    </row>
    <row r="6" spans="1:11" ht="15" x14ac:dyDescent="0.25">
      <c r="A6" s="9" t="s">
        <v>18</v>
      </c>
      <c r="B6" s="9" t="s">
        <v>25</v>
      </c>
      <c r="C6" s="9" t="s">
        <v>8</v>
      </c>
      <c r="D6" s="9" t="s">
        <v>9</v>
      </c>
      <c r="E6" s="10">
        <f>8846.31+1184.83</f>
        <v>10031.14</v>
      </c>
      <c r="F6" s="10">
        <f>1062.3+2404.27+349.71</f>
        <v>3816.2799999999997</v>
      </c>
      <c r="G6" s="10">
        <v>579.51</v>
      </c>
      <c r="H6" s="17"/>
      <c r="I6" s="4">
        <v>105</v>
      </c>
      <c r="J6" s="4"/>
    </row>
    <row r="7" spans="1:11" ht="15" x14ac:dyDescent="0.25">
      <c r="A7" s="9" t="s">
        <v>18</v>
      </c>
      <c r="B7" s="9" t="s">
        <v>40</v>
      </c>
      <c r="C7" s="9" t="s">
        <v>10</v>
      </c>
      <c r="D7" s="9" t="s">
        <v>11</v>
      </c>
      <c r="E7" s="10">
        <f>4874.73+777.61</f>
        <v>5652.3399999999992</v>
      </c>
      <c r="F7" s="10">
        <f>598.54+1345.17+197.04</f>
        <v>2140.75</v>
      </c>
      <c r="G7" s="10">
        <v>387.25</v>
      </c>
      <c r="H7" s="17"/>
      <c r="I7" s="4">
        <v>75</v>
      </c>
      <c r="J7" s="4"/>
    </row>
    <row r="8" spans="1:11" ht="16.95" customHeight="1" x14ac:dyDescent="0.25">
      <c r="A8" s="9" t="s">
        <v>15</v>
      </c>
      <c r="B8" s="9" t="s">
        <v>20</v>
      </c>
      <c r="C8" s="9" t="s">
        <v>10</v>
      </c>
      <c r="D8" s="9" t="s">
        <v>11</v>
      </c>
      <c r="E8" s="10">
        <f>3972.38+805.62</f>
        <v>4778</v>
      </c>
      <c r="F8" s="10">
        <f>591+1328.29+194.57</f>
        <v>2113.86</v>
      </c>
      <c r="G8" s="10">
        <v>384.46</v>
      </c>
      <c r="H8" s="17"/>
      <c r="I8" s="4">
        <v>80</v>
      </c>
      <c r="J8" s="4"/>
    </row>
    <row r="9" spans="1:11" ht="16.95" customHeight="1" x14ac:dyDescent="0.25">
      <c r="A9" s="9" t="s">
        <v>15</v>
      </c>
      <c r="B9" s="9" t="s">
        <v>29</v>
      </c>
      <c r="C9" s="9" t="s">
        <v>10</v>
      </c>
      <c r="D9" s="9" t="s">
        <v>11</v>
      </c>
      <c r="E9" s="10">
        <f>8841.36+1342.7</f>
        <v>10184.060000000001</v>
      </c>
      <c r="F9" s="10">
        <f>1078.36+2423.56+355.01</f>
        <v>3856.9300000000003</v>
      </c>
      <c r="G9" s="10">
        <v>525.45000000000005</v>
      </c>
      <c r="H9" s="17"/>
      <c r="I9" s="4">
        <v>124</v>
      </c>
      <c r="J9" s="4"/>
    </row>
    <row r="10" spans="1:11" ht="16.95" customHeight="1" x14ac:dyDescent="0.3">
      <c r="A10" s="9" t="s">
        <v>16</v>
      </c>
      <c r="B10" s="9" t="s">
        <v>21</v>
      </c>
      <c r="C10" s="9" t="s">
        <v>10</v>
      </c>
      <c r="D10" s="9" t="s">
        <v>11</v>
      </c>
      <c r="E10" s="10">
        <f>5233.45+805.62</f>
        <v>6039.07</v>
      </c>
      <c r="F10" s="10">
        <f>554.98+1437.29+210.53</f>
        <v>2202.8000000000002</v>
      </c>
      <c r="G10" s="10">
        <v>383.54</v>
      </c>
      <c r="H10" s="17"/>
      <c r="I10" s="4">
        <v>72</v>
      </c>
      <c r="J10" s="13"/>
    </row>
    <row r="11" spans="1:11" ht="16.95" customHeight="1" x14ac:dyDescent="0.25">
      <c r="A11" s="9" t="s">
        <v>16</v>
      </c>
      <c r="B11" s="9" t="s">
        <v>32</v>
      </c>
      <c r="C11" s="9" t="s">
        <v>10</v>
      </c>
      <c r="D11" s="9" t="s">
        <v>11</v>
      </c>
      <c r="E11" s="10">
        <f>11147.69+1899.73</f>
        <v>13047.42</v>
      </c>
      <c r="F11" s="10">
        <f>1381.66+3105.18+454.85</f>
        <v>4941.6900000000005</v>
      </c>
      <c r="G11" s="10">
        <v>904.56</v>
      </c>
      <c r="H11" s="17"/>
      <c r="I11" s="4">
        <v>170</v>
      </c>
      <c r="J11" s="13"/>
    </row>
    <row r="12" spans="1:11" ht="16.95" customHeight="1" x14ac:dyDescent="0.25">
      <c r="A12" s="9" t="s">
        <v>22</v>
      </c>
      <c r="B12" s="9" t="s">
        <v>23</v>
      </c>
      <c r="C12" s="9" t="s">
        <v>10</v>
      </c>
      <c r="D12" s="9" t="s">
        <v>11</v>
      </c>
      <c r="E12" s="10">
        <f>5039.52+805.62</f>
        <v>5845.14</v>
      </c>
      <c r="F12" s="10">
        <f>618.96+1391.11+203.77</f>
        <v>2213.84</v>
      </c>
      <c r="G12" s="10">
        <v>386.65</v>
      </c>
      <c r="H12" s="17"/>
      <c r="I12" s="4">
        <v>68</v>
      </c>
      <c r="J12" s="13"/>
    </row>
    <row r="13" spans="1:11" ht="16.95" customHeight="1" x14ac:dyDescent="0.25">
      <c r="A13" s="9" t="s">
        <v>22</v>
      </c>
      <c r="B13" s="9" t="s">
        <v>26</v>
      </c>
      <c r="C13" s="9" t="s">
        <v>10</v>
      </c>
      <c r="D13" s="9" t="s">
        <v>11</v>
      </c>
      <c r="E13" s="10">
        <f>6322.93+805.62</f>
        <v>7128.55</v>
      </c>
      <c r="F13" s="10">
        <f>754.96+1696.7+248.53</f>
        <v>2700.19</v>
      </c>
      <c r="G13" s="10">
        <v>387.39</v>
      </c>
      <c r="H13" s="17"/>
      <c r="I13" s="4">
        <v>88</v>
      </c>
      <c r="J13" s="13"/>
    </row>
    <row r="14" spans="1:11" ht="16.95" customHeight="1" x14ac:dyDescent="0.25">
      <c r="A14" s="9" t="s">
        <v>22</v>
      </c>
      <c r="B14" s="9" t="s">
        <v>34</v>
      </c>
      <c r="C14" s="9" t="s">
        <v>10</v>
      </c>
      <c r="D14" s="9" t="s">
        <v>11</v>
      </c>
      <c r="E14" s="10">
        <f>3038.02+539.93</f>
        <v>3577.95</v>
      </c>
      <c r="F14" s="10">
        <f>328.82+851.57+124.73</f>
        <v>1305.1200000000001</v>
      </c>
      <c r="G14" s="10">
        <v>257.77</v>
      </c>
      <c r="H14" s="17"/>
      <c r="I14" s="4">
        <v>41</v>
      </c>
      <c r="J14" s="13"/>
    </row>
    <row r="15" spans="1:11" ht="16.95" customHeight="1" x14ac:dyDescent="0.25">
      <c r="A15" s="9" t="s">
        <v>22</v>
      </c>
      <c r="B15" s="9" t="s">
        <v>41</v>
      </c>
      <c r="C15" s="9" t="s">
        <v>10</v>
      </c>
      <c r="D15" s="9" t="s">
        <v>11</v>
      </c>
      <c r="E15" s="10">
        <v>841.75</v>
      </c>
      <c r="F15" s="10">
        <f>89.16+200.39+29.35</f>
        <v>318.89999999999998</v>
      </c>
      <c r="G15" s="10">
        <v>0</v>
      </c>
      <c r="H15" s="17"/>
      <c r="I15" s="4">
        <v>11</v>
      </c>
      <c r="J15" s="4"/>
      <c r="K15" s="16"/>
    </row>
    <row r="16" spans="1:11" ht="15" x14ac:dyDescent="0.25">
      <c r="A16" s="9" t="s">
        <v>14</v>
      </c>
      <c r="B16" s="9" t="s">
        <v>24</v>
      </c>
      <c r="C16" s="9" t="s">
        <v>13</v>
      </c>
      <c r="D16" s="9" t="s">
        <v>9</v>
      </c>
      <c r="E16" s="10">
        <f>13054.92+245.49+1622.72</f>
        <v>14923.13</v>
      </c>
      <c r="F16" s="10">
        <f>1580.18+3551.43+520.22</f>
        <v>5651.83</v>
      </c>
      <c r="G16" s="10">
        <v>784.42</v>
      </c>
      <c r="H16" s="17"/>
      <c r="I16" s="4">
        <v>145</v>
      </c>
      <c r="J16" s="4"/>
    </row>
    <row r="17" spans="1:10" ht="15" x14ac:dyDescent="0.25">
      <c r="A17" s="9" t="s">
        <v>14</v>
      </c>
      <c r="B17" s="9" t="s">
        <v>30</v>
      </c>
      <c r="C17" s="9" t="s">
        <v>13</v>
      </c>
      <c r="D17" s="9" t="s">
        <v>9</v>
      </c>
      <c r="E17" s="10">
        <v>1187.71</v>
      </c>
      <c r="F17" s="10">
        <f>109.19+282.73+41.41</f>
        <v>433.33000000000004</v>
      </c>
      <c r="G17" s="10">
        <v>0</v>
      </c>
      <c r="H17" s="17"/>
      <c r="I17" s="4">
        <v>15</v>
      </c>
      <c r="J17" s="13"/>
    </row>
    <row r="18" spans="1:10" ht="16.5" customHeight="1" x14ac:dyDescent="0.25">
      <c r="A18" s="9" t="s">
        <v>14</v>
      </c>
      <c r="B18" s="18" t="s">
        <v>42</v>
      </c>
      <c r="C18" s="9" t="s">
        <v>13</v>
      </c>
      <c r="D18" s="9" t="s">
        <v>9</v>
      </c>
      <c r="E18" s="10">
        <v>855.92</v>
      </c>
      <c r="F18" s="10">
        <f>78.67+203.72+29.84</f>
        <v>312.22999999999996</v>
      </c>
      <c r="G18" s="10">
        <v>0</v>
      </c>
      <c r="H18" s="17"/>
      <c r="I18" s="4">
        <v>9</v>
      </c>
      <c r="J18" s="13"/>
    </row>
    <row r="19" spans="1:10" ht="16.95" customHeight="1" x14ac:dyDescent="0.25">
      <c r="A19" s="9" t="s">
        <v>27</v>
      </c>
      <c r="B19" s="9" t="s">
        <v>28</v>
      </c>
      <c r="C19" s="9" t="s">
        <v>10</v>
      </c>
      <c r="D19" s="9" t="s">
        <v>11</v>
      </c>
      <c r="E19" s="10">
        <f>1422.05+268.54</f>
        <v>1690.59</v>
      </c>
      <c r="F19" s="10">
        <f>268.45+603.32+88.37</f>
        <v>960.14</v>
      </c>
      <c r="G19" s="10">
        <v>126.87</v>
      </c>
      <c r="H19" s="17"/>
      <c r="I19" s="4">
        <v>20</v>
      </c>
      <c r="J19" s="4"/>
    </row>
    <row r="20" spans="1:10" ht="16.95" customHeight="1" x14ac:dyDescent="0.25">
      <c r="A20" s="9" t="s">
        <v>31</v>
      </c>
      <c r="B20" s="9" t="s">
        <v>33</v>
      </c>
      <c r="C20" s="9" t="s">
        <v>10</v>
      </c>
      <c r="D20" s="9" t="s">
        <v>11</v>
      </c>
      <c r="E20" s="10">
        <f>3794.14+542.78</f>
        <v>4336.92</v>
      </c>
      <c r="F20" s="10">
        <f>459.27+1032.21+151.2</f>
        <v>1642.68</v>
      </c>
      <c r="G20" s="10">
        <v>259.61</v>
      </c>
      <c r="H20" s="17"/>
      <c r="I20" s="4">
        <v>54</v>
      </c>
      <c r="J20" s="4"/>
    </row>
    <row r="21" spans="1:10" ht="16.95" customHeight="1" x14ac:dyDescent="0.25">
      <c r="A21" s="9" t="s">
        <v>35</v>
      </c>
      <c r="B21" s="9" t="s">
        <v>43</v>
      </c>
      <c r="C21" s="9" t="s">
        <v>10</v>
      </c>
      <c r="D21" s="9" t="s">
        <v>11</v>
      </c>
      <c r="E21" s="10">
        <v>647.5</v>
      </c>
      <c r="F21" s="10">
        <f>59.56+154.22+22.59</f>
        <v>236.37</v>
      </c>
      <c r="G21" s="10">
        <v>0</v>
      </c>
      <c r="H21" s="17"/>
      <c r="I21" s="4">
        <v>8</v>
      </c>
      <c r="J21" s="4"/>
    </row>
    <row r="22" spans="1:10" ht="16.95" customHeight="1" x14ac:dyDescent="0.25">
      <c r="A22" s="9" t="s">
        <v>39</v>
      </c>
      <c r="B22" s="9" t="s">
        <v>38</v>
      </c>
      <c r="C22" s="9" t="s">
        <v>10</v>
      </c>
      <c r="D22" s="9" t="s">
        <v>11</v>
      </c>
      <c r="E22" s="10">
        <v>841.75</v>
      </c>
      <c r="F22" s="10">
        <f>89.16+200.39+29.35</f>
        <v>318.89999999999998</v>
      </c>
      <c r="G22" s="10">
        <v>0</v>
      </c>
      <c r="H22" s="17"/>
      <c r="I22" s="4">
        <v>11</v>
      </c>
      <c r="J22" s="4"/>
    </row>
    <row r="23" spans="1:10" ht="16.95" customHeight="1" x14ac:dyDescent="0.25">
      <c r="A23" s="9" t="s">
        <v>36</v>
      </c>
      <c r="B23" s="9" t="s">
        <v>37</v>
      </c>
      <c r="C23" s="9" t="s">
        <v>8</v>
      </c>
      <c r="D23" s="9" t="s">
        <v>9</v>
      </c>
      <c r="E23" s="10">
        <v>287.97000000000003</v>
      </c>
      <c r="F23" s="10">
        <f>30.5+68.54+10.04</f>
        <v>109.08000000000001</v>
      </c>
      <c r="G23" s="10">
        <v>0</v>
      </c>
      <c r="H23" s="17"/>
      <c r="I23" s="4">
        <v>4</v>
      </c>
      <c r="J23" s="4"/>
    </row>
    <row r="24" spans="1:10" s="6" customFormat="1" ht="16.95" customHeight="1" x14ac:dyDescent="0.3">
      <c r="A24" s="11" t="s">
        <v>12</v>
      </c>
      <c r="B24" s="11"/>
      <c r="C24" s="11"/>
      <c r="D24" s="11"/>
      <c r="E24" s="12">
        <f>SUM(E5:E23)</f>
        <v>99459.49</v>
      </c>
      <c r="F24" s="12">
        <f>SUM(F5:F23)</f>
        <v>38156.250000000007</v>
      </c>
      <c r="G24" s="12">
        <f>SUM(G5:G23)</f>
        <v>5796.7099999999991</v>
      </c>
      <c r="H24" s="17"/>
      <c r="I24" s="15">
        <f>SUM(I5:I23)</f>
        <v>1180</v>
      </c>
    </row>
    <row r="25" spans="1:10" ht="16.95" customHeight="1" x14ac:dyDescent="0.3"/>
    <row r="26" spans="1:10" ht="16.95" customHeight="1" x14ac:dyDescent="0.3"/>
    <row r="27" spans="1:10" ht="16.95" customHeight="1" x14ac:dyDescent="0.3"/>
    <row r="28" spans="1:10" ht="16.95" customHeight="1" x14ac:dyDescent="0.3"/>
    <row r="29" spans="1:10" ht="16.95" customHeight="1" x14ac:dyDescent="0.3"/>
    <row r="30" spans="1:10" ht="16.95" customHeight="1" x14ac:dyDescent="0.3"/>
    <row r="31" spans="1:10" ht="16.95" customHeight="1" x14ac:dyDescent="0.3"/>
    <row r="32" spans="1:10" ht="16.95" customHeight="1" x14ac:dyDescent="0.3"/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  <row r="40" ht="16.95" customHeight="1" x14ac:dyDescent="0.3"/>
    <row r="41" ht="16.95" customHeight="1" x14ac:dyDescent="0.3"/>
    <row r="42" ht="16.95" customHeight="1" x14ac:dyDescent="0.3"/>
    <row r="43" ht="16.95" customHeight="1" x14ac:dyDescent="0.3"/>
    <row r="44" ht="16.95" customHeight="1" x14ac:dyDescent="0.3"/>
    <row r="45" ht="16.95" customHeight="1" x14ac:dyDescent="0.3"/>
    <row r="46" ht="16.95" customHeight="1" x14ac:dyDescent="0.3"/>
    <row r="47" ht="16.95" customHeight="1" x14ac:dyDescent="0.3"/>
    <row r="48" ht="16.95" customHeight="1" x14ac:dyDescent="0.3"/>
    <row r="49" ht="16.95" customHeight="1" x14ac:dyDescent="0.3"/>
    <row r="50" ht="16.95" customHeight="1" x14ac:dyDescent="0.3"/>
    <row r="51" ht="16.95" customHeight="1" x14ac:dyDescent="0.3"/>
    <row r="52" ht="16.95" customHeight="1" x14ac:dyDescent="0.3"/>
    <row r="53" ht="16.95" customHeight="1" x14ac:dyDescent="0.3"/>
    <row r="54" ht="16.95" customHeight="1" x14ac:dyDescent="0.3"/>
    <row r="55" ht="16.95" customHeight="1" x14ac:dyDescent="0.3"/>
    <row r="56" ht="16.95" customHeight="1" x14ac:dyDescent="0.3"/>
    <row r="57" ht="16.95" customHeight="1" x14ac:dyDescent="0.3"/>
    <row r="58" ht="16.95" customHeight="1" x14ac:dyDescent="0.3"/>
    <row r="59" ht="16.95" customHeight="1" x14ac:dyDescent="0.3"/>
    <row r="60" ht="16.95" customHeight="1" x14ac:dyDescent="0.3"/>
    <row r="61" ht="16.95" customHeight="1" x14ac:dyDescent="0.3"/>
    <row r="62" ht="16.95" customHeight="1" x14ac:dyDescent="0.3"/>
    <row r="63" ht="16.95" customHeight="1" x14ac:dyDescent="0.3"/>
    <row r="64" ht="16.95" customHeight="1" x14ac:dyDescent="0.3"/>
    <row r="65" ht="16.95" customHeight="1" x14ac:dyDescent="0.3"/>
    <row r="66" ht="16.95" customHeight="1" x14ac:dyDescent="0.3"/>
    <row r="67" ht="16.95" customHeight="1" x14ac:dyDescent="0.3"/>
    <row r="68" ht="16.95" customHeight="1" x14ac:dyDescent="0.3"/>
    <row r="69" ht="16.95" customHeight="1" x14ac:dyDescent="0.3"/>
    <row r="70" ht="16.95" customHeight="1" x14ac:dyDescent="0.3"/>
    <row r="71" ht="16.95" customHeight="1" x14ac:dyDescent="0.3"/>
    <row r="72" ht="16.95" customHeight="1" x14ac:dyDescent="0.3"/>
    <row r="73" ht="16.95" customHeight="1" x14ac:dyDescent="0.3"/>
    <row r="74" ht="16.95" customHeight="1" x14ac:dyDescent="0.3"/>
    <row r="75" ht="16.95" customHeight="1" x14ac:dyDescent="0.3"/>
    <row r="76" ht="16.95" customHeight="1" x14ac:dyDescent="0.3"/>
    <row r="77" ht="16.95" customHeight="1" x14ac:dyDescent="0.3"/>
    <row r="78" ht="16.95" customHeight="1" x14ac:dyDescent="0.3"/>
    <row r="79" ht="16.95" customHeight="1" x14ac:dyDescent="0.3"/>
    <row r="80" ht="16.95" customHeight="1" x14ac:dyDescent="0.3"/>
    <row r="81" ht="16.95" customHeight="1" x14ac:dyDescent="0.3"/>
    <row r="82" ht="16.95" customHeight="1" x14ac:dyDescent="0.3"/>
    <row r="83" ht="16.95" customHeight="1" x14ac:dyDescent="0.3"/>
    <row r="84" ht="16.95" customHeight="1" x14ac:dyDescent="0.3"/>
    <row r="85" ht="16.95" customHeight="1" x14ac:dyDescent="0.3"/>
  </sheetData>
  <printOptions horizontalCentered="1" gridLines="1"/>
  <pageMargins left="0.19685039370078741" right="0.1968503937007874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2018 - TD</vt:lpstr>
      <vt:lpstr>'Anno 2018 - TD'!Area_stampa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Sara Carlini</cp:lastModifiedBy>
  <cp:lastPrinted>2019-03-20T07:29:27Z</cp:lastPrinted>
  <dcterms:created xsi:type="dcterms:W3CDTF">2016-07-06T12:30:07Z</dcterms:created>
  <dcterms:modified xsi:type="dcterms:W3CDTF">2019-03-20T07:33:20Z</dcterms:modified>
</cp:coreProperties>
</file>